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орей 3D\_Борей 3D\_разное\_сайт\2023-02-22 Заметки Факел\"/>
    </mc:Choice>
  </mc:AlternateContent>
  <xr:revisionPtr revIDLastSave="0" documentId="13_ncr:1_{0AE05C2C-374C-467A-8ACE-17291445F9E1}" xr6:coauthVersionLast="47" xr6:coauthVersionMax="47" xr10:uidLastSave="{00000000-0000-0000-0000-000000000000}"/>
  <bookViews>
    <workbookView xWindow="-98" yWindow="-98" windowWidth="28996" windowHeight="15796" xr2:uid="{00000000-000D-0000-FFFF-FFFF00000000}"/>
  </bookViews>
  <sheets>
    <sheet name="Факел" sheetId="3" r:id="rId1"/>
  </sheets>
  <calcPr calcId="191029"/>
</workbook>
</file>

<file path=xl/calcChain.xml><?xml version="1.0" encoding="utf-8"?>
<calcChain xmlns="http://schemas.openxmlformats.org/spreadsheetml/2006/main">
  <c r="B22" i="3" l="1"/>
  <c r="B9" i="3"/>
  <c r="C15" i="3"/>
  <c r="C22" i="3" s="1"/>
  <c r="D15" i="3"/>
  <c r="D22" i="3" s="1"/>
  <c r="E15" i="3"/>
  <c r="E22" i="3" s="1"/>
  <c r="F15" i="3"/>
  <c r="F22" i="3" s="1"/>
  <c r="G15" i="3"/>
  <c r="G22" i="3" s="1"/>
  <c r="H15" i="3"/>
  <c r="H22" i="3" s="1"/>
  <c r="I15" i="3"/>
  <c r="I22" i="3" s="1"/>
  <c r="J15" i="3"/>
  <c r="K15" i="3"/>
  <c r="L15" i="3"/>
  <c r="M15" i="3"/>
  <c r="M22" i="3" s="1"/>
  <c r="B15" i="3"/>
  <c r="C9" i="3"/>
  <c r="D9" i="3"/>
  <c r="E9" i="3"/>
  <c r="F9" i="3"/>
  <c r="G9" i="3"/>
  <c r="H9" i="3"/>
  <c r="I9" i="3"/>
  <c r="J9" i="3"/>
  <c r="K9" i="3"/>
  <c r="L9" i="3"/>
  <c r="M9" i="3"/>
  <c r="C20" i="3"/>
  <c r="D20" i="3"/>
  <c r="E20" i="3"/>
  <c r="F20" i="3"/>
  <c r="G20" i="3"/>
  <c r="H20" i="3"/>
  <c r="I20" i="3"/>
  <c r="J20" i="3"/>
  <c r="K20" i="3"/>
  <c r="L20" i="3"/>
  <c r="M20" i="3"/>
  <c r="B20" i="3"/>
  <c r="L22" i="3" l="1"/>
  <c r="K22" i="3"/>
  <c r="J22" i="3"/>
</calcChain>
</file>

<file path=xl/sharedStrings.xml><?xml version="1.0" encoding="utf-8"?>
<sst xmlns="http://schemas.openxmlformats.org/spreadsheetml/2006/main" count="31" uniqueCount="31">
  <si>
    <t>Показатель</t>
  </si>
  <si>
    <t>Месяцы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</si>
  <si>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</si>
  <si>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</si>
  <si>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</si>
  <si>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</si>
  <si>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</si>
  <si>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</si>
  <si>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</si>
  <si>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</si>
  <si>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</si>
  <si>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</si>
  <si>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</si>
  <si>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</si>
  <si>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Суммар. солн. рад., Вт/м2</t>
  </si>
  <si>
    <t>Салехард</t>
  </si>
  <si>
    <t>Температура воздуха, 0С</t>
  </si>
  <si>
    <t>Излучение атмосферы, Вт/м2</t>
  </si>
  <si>
    <t>Степень черноты поверхности, д.е.</t>
  </si>
  <si>
    <t>Излучение факела, Вт/м2</t>
  </si>
  <si>
    <t>Температура поверности, 0С</t>
  </si>
  <si>
    <t>Излучение поверхности, Вт/м2</t>
  </si>
  <si>
    <t>Температура грунта, °С</t>
  </si>
  <si>
    <t>Глубина, м</t>
  </si>
  <si>
    <t>Теплопроводность грунта, Вт/м*К</t>
  </si>
  <si>
    <t>Тепловой баланс, Вт/м2</t>
  </si>
  <si>
    <t>Нужно подбрать температуру поверхности так,</t>
  </si>
  <si>
    <t>Коэф. теплоотдачи от воз-ха к пов., Вт/(м2*К)</t>
  </si>
  <si>
    <t>Поступление тепла из атмосферы к пов., Вт/м2</t>
  </si>
  <si>
    <t>Поступление тепла из грунта к пов., Вт/м2</t>
  </si>
  <si>
    <t>чтобы свести Тепловой баланс к нулю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</si>
</sst>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1" fillId="0" borderId="0" xfId="0" applyFont="1"/>
    <xf numFmtId="164" fontId="0" fillId="2" borderId="0" xfId="0" applyNumberFormat="1" applyFill="1"/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164" fontId="0" fillId="0" borderId="0" xfId="0" applyNumberFormat="1" applyFill="1"/>
    <xf numFmtId="1" fontId="0" fillId="2" borderId="0" xfId="0" applyNumberFormat="1" applyFill="1"/>
    <xf numFmtId="1" fontId="0" fillId="0" borderId="0" xfId="0" applyNumberFormat="1" applyFill="1"/>
    <xf numFmtId="1" fontId="1" fillId="3" borderId="0" xfId="0" applyNumberFormat="1" applyFont="1" applyFill="1"/>
    <xf numFmtId="1" fontId="1" fillId="2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12</xdr:row>
      <xdr:rowOff>104775</xdr:rowOff>
    </xdr:from>
    <xdr:to>
      <xdr:col>14</xdr:col>
      <xdr:colOff>638175</xdr:colOff>
      <xdr:row>16</xdr:row>
      <xdr:rowOff>57150</xdr:rowOff>
    </xdr:to>
    <xdr:cxnSp macro="">
      <xdr:nvCxnSpPr>
        <xdr:cNvPr id="2" name="Прямая со стрелкой 1">
          <a:extLst>
            <a:ext uri="{FF2B5EF4-FFF2-40B4-BE49-F238E27FC236}">
              <a16:creationId xmlns:a16="http://schemas.microsoft.com/office/drawing/2014/main" id="{112D703A-A3FD-4837-9D58-6E6F910FBF00}"/>
            </a:ext>
          </a:extLst>
        </xdr:cNvPr>
        <xdr:cNvCxnSpPr/>
      </xdr:nvCxnSpPr>
      <xdr:spPr>
        <a:xfrm flipH="1" flipV="1">
          <a:off x="8891588" y="2276475"/>
          <a:ext cx="1247775" cy="6762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57150</xdr:colOff>
      <xdr:row>17</xdr:row>
      <xdr:rowOff>171450</xdr:rowOff>
    </xdr:from>
    <xdr:to>
      <xdr:col>14</xdr:col>
      <xdr:colOff>628650</xdr:colOff>
      <xdr:row>21</xdr:row>
      <xdr:rowOff>95250</xdr:rowOff>
    </xdr:to>
    <xdr:cxnSp macro="">
      <xdr:nvCxnSpPr>
        <xdr:cNvPr id="3" name="Прямая со стрелкой 2">
          <a:extLst>
            <a:ext uri="{FF2B5EF4-FFF2-40B4-BE49-F238E27FC236}">
              <a16:creationId xmlns:a16="http://schemas.microsoft.com/office/drawing/2014/main" id="{C28B5A59-CB46-4103-99A0-FCF57B3A82BB}"/>
            </a:ext>
          </a:extLst>
        </xdr:cNvPr>
        <xdr:cNvCxnSpPr/>
      </xdr:nvCxnSpPr>
      <xdr:spPr>
        <a:xfrm flipH="1">
          <a:off x="8958263" y="3248025"/>
          <a:ext cx="1219200" cy="647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775FD-8499-428F-A9AB-60388B2CC28E}">
  <dimension ref="A1:P22"/>
  <sheetViews>
    <sheetView tabSelected="1" workbookViewId="0">
      <selection activeCell="G26" sqref="G26"/>
    </sheetView>
  </sheetViews>
  <sheetFormatPr defaultRowHeight="14.25" x14ac:dyDescent="0.45"/>
  <cols>
    <col min="1" max="1" width="39.6640625" customWidth="1"/>
    <col min="2" max="2" width="8.6640625" bestFit="1" customWidth="1"/>
    <col min="3" max="13" width="6.9296875" customWidth="1"/>
  </cols>
  <sheetData>
    <row r="1" spans="1:13" x14ac:dyDescent="0.45">
      <c r="B1" s="3" t="s">
        <v>15</v>
      </c>
    </row>
    <row r="2" spans="1:13" x14ac:dyDescent="0.45">
      <c r="A2" s="6" t="s">
        <v>0</v>
      </c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x14ac:dyDescent="0.45">
      <c r="A3" s="6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</row>
    <row r="4" spans="1:13" x14ac:dyDescent="0.45">
      <c r="A4" t="s">
        <v>14</v>
      </c>
      <c r="B4" s="10">
        <v>0.53763440860215073</v>
      </c>
      <c r="C4" s="10">
        <v>5.0264550264550252</v>
      </c>
      <c r="D4" s="10">
        <v>17.9958183990442</v>
      </c>
      <c r="E4" s="10">
        <v>47.5</v>
      </c>
      <c r="F4" s="10">
        <v>120.50851254480288</v>
      </c>
      <c r="G4" s="10">
        <v>175.25077160493828</v>
      </c>
      <c r="H4" s="10">
        <v>173.43189964157708</v>
      </c>
      <c r="I4" s="10">
        <v>113.26164874551972</v>
      </c>
      <c r="J4" s="10">
        <v>57.037037037037038</v>
      </c>
      <c r="K4" s="10">
        <v>12.959229390681005</v>
      </c>
      <c r="L4" s="10">
        <v>1.7013888888888884</v>
      </c>
      <c r="M4" s="10">
        <v>0.28375149342891276</v>
      </c>
    </row>
    <row r="5" spans="1:13" x14ac:dyDescent="0.45">
      <c r="A5" t="s">
        <v>17</v>
      </c>
      <c r="B5" s="10">
        <v>166.2007905569632</v>
      </c>
      <c r="C5" s="10">
        <v>167.12643611141618</v>
      </c>
      <c r="D5" s="10">
        <v>194.00365064793843</v>
      </c>
      <c r="E5" s="10">
        <v>216.11481327794499</v>
      </c>
      <c r="F5" s="10">
        <v>252.13901327094794</v>
      </c>
      <c r="G5" s="10">
        <v>291.67510312458234</v>
      </c>
      <c r="H5" s="10">
        <v>319.571911263338</v>
      </c>
      <c r="I5" s="10">
        <v>310.16755539016975</v>
      </c>
      <c r="J5" s="10">
        <v>284.38365840285257</v>
      </c>
      <c r="K5" s="10">
        <v>250.14207858896535</v>
      </c>
      <c r="L5" s="10">
        <v>202.94312816773413</v>
      </c>
      <c r="M5" s="10">
        <v>181.08661804556613</v>
      </c>
    </row>
    <row r="6" spans="1:13" s="8" customFormat="1" x14ac:dyDescent="0.4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x14ac:dyDescent="0.45">
      <c r="A7" t="s">
        <v>16</v>
      </c>
      <c r="B7" s="1">
        <v>-24.1</v>
      </c>
      <c r="C7" s="1">
        <v>-23.1</v>
      </c>
      <c r="D7" s="1">
        <v>-15.1</v>
      </c>
      <c r="E7" s="1">
        <v>-8.6</v>
      </c>
      <c r="F7" s="1">
        <v>-0.8</v>
      </c>
      <c r="G7" s="1">
        <v>9.1999999999999993</v>
      </c>
      <c r="H7" s="1">
        <v>14.6</v>
      </c>
      <c r="I7" s="1">
        <v>11.2</v>
      </c>
      <c r="J7" s="1">
        <v>5.4</v>
      </c>
      <c r="K7" s="1">
        <v>-3.8</v>
      </c>
      <c r="L7" s="1">
        <v>-14.9</v>
      </c>
      <c r="M7" s="1">
        <v>-20.3</v>
      </c>
    </row>
    <row r="8" spans="1:13" x14ac:dyDescent="0.45">
      <c r="A8" t="s">
        <v>27</v>
      </c>
      <c r="B8" s="4">
        <v>11.69</v>
      </c>
      <c r="C8" s="4">
        <v>16.329999999999998</v>
      </c>
      <c r="D8" s="4">
        <v>16.329999999999998</v>
      </c>
      <c r="E8" s="4">
        <v>16.7</v>
      </c>
      <c r="F8" s="4">
        <v>17.440000000000001</v>
      </c>
      <c r="G8" s="4">
        <v>17.440000000000001</v>
      </c>
      <c r="H8" s="4">
        <v>17.440000000000001</v>
      </c>
      <c r="I8" s="4">
        <v>16.329999999999998</v>
      </c>
      <c r="J8" s="4">
        <v>16.329999999999998</v>
      </c>
      <c r="K8" s="4">
        <v>11.93</v>
      </c>
      <c r="L8" s="4">
        <v>11.45</v>
      </c>
      <c r="M8" s="4">
        <v>11.93</v>
      </c>
    </row>
    <row r="9" spans="1:13" x14ac:dyDescent="0.45">
      <c r="A9" t="s">
        <v>28</v>
      </c>
      <c r="B9" s="11">
        <f>B8*(B7-B13)</f>
        <v>-4498.6626999999999</v>
      </c>
      <c r="C9" s="11">
        <f t="shared" ref="C9:M9" si="0">C8*(C7-C13)</f>
        <v>-5850.8756999999996</v>
      </c>
      <c r="D9" s="11">
        <f t="shared" si="0"/>
        <v>-5762.3670999999995</v>
      </c>
      <c r="E9" s="11">
        <f t="shared" si="0"/>
        <v>-5791.5599999999995</v>
      </c>
      <c r="F9" s="11">
        <f t="shared" si="0"/>
        <v>-5909.1952000000001</v>
      </c>
      <c r="G9" s="11">
        <f t="shared" si="0"/>
        <v>-5803.5088000000014</v>
      </c>
      <c r="H9" s="11">
        <f t="shared" si="0"/>
        <v>-5739.8528000000006</v>
      </c>
      <c r="I9" s="11">
        <f t="shared" si="0"/>
        <v>-5487.3698999999997</v>
      </c>
      <c r="J9" s="11">
        <f t="shared" si="0"/>
        <v>-5539.9524999999994</v>
      </c>
      <c r="K9" s="11">
        <f t="shared" si="0"/>
        <v>-4391.6715999999997</v>
      </c>
      <c r="L9" s="11">
        <f t="shared" si="0"/>
        <v>-4340.6949999999997</v>
      </c>
      <c r="M9" s="11">
        <f t="shared" si="0"/>
        <v>-4539.9615000000003</v>
      </c>
    </row>
    <row r="10" spans="1:13" s="8" customFormat="1" x14ac:dyDescent="0.45"/>
    <row r="11" spans="1:13" x14ac:dyDescent="0.45">
      <c r="A11" t="s">
        <v>19</v>
      </c>
      <c r="B11" s="1">
        <v>13211</v>
      </c>
      <c r="C11" s="1">
        <v>13211</v>
      </c>
      <c r="D11" s="1">
        <v>13211</v>
      </c>
      <c r="E11" s="1">
        <v>13211</v>
      </c>
      <c r="F11" s="1">
        <v>13211</v>
      </c>
      <c r="G11" s="1">
        <v>13211</v>
      </c>
      <c r="H11" s="1">
        <v>13211</v>
      </c>
      <c r="I11" s="1">
        <v>13211</v>
      </c>
      <c r="J11" s="1">
        <v>13211</v>
      </c>
      <c r="K11" s="1">
        <v>13211</v>
      </c>
      <c r="L11" s="1">
        <v>13211</v>
      </c>
      <c r="M11" s="1">
        <v>13211</v>
      </c>
    </row>
    <row r="12" spans="1:13" s="8" customFormat="1" x14ac:dyDescent="0.45"/>
    <row r="13" spans="1:13" x14ac:dyDescent="0.45">
      <c r="A13" s="3" t="s">
        <v>20</v>
      </c>
      <c r="B13" s="13">
        <v>360.73</v>
      </c>
      <c r="C13" s="13">
        <v>335.19</v>
      </c>
      <c r="D13" s="13">
        <v>337.77</v>
      </c>
      <c r="E13" s="13">
        <v>338.2</v>
      </c>
      <c r="F13" s="13">
        <v>338.03</v>
      </c>
      <c r="G13" s="13">
        <v>341.97</v>
      </c>
      <c r="H13" s="13">
        <v>343.72</v>
      </c>
      <c r="I13" s="13">
        <v>347.23</v>
      </c>
      <c r="J13" s="13">
        <v>344.65</v>
      </c>
      <c r="K13" s="13">
        <v>364.32</v>
      </c>
      <c r="L13" s="13">
        <v>364.2</v>
      </c>
      <c r="M13" s="13">
        <v>360.25</v>
      </c>
    </row>
    <row r="14" spans="1:13" x14ac:dyDescent="0.45">
      <c r="A14" t="s">
        <v>18</v>
      </c>
      <c r="B14" s="1">
        <v>0.97</v>
      </c>
      <c r="C14" s="1">
        <v>0.97</v>
      </c>
      <c r="D14" s="1">
        <v>0.97</v>
      </c>
      <c r="E14" s="1">
        <v>0.97</v>
      </c>
      <c r="F14" s="1">
        <v>0.97</v>
      </c>
      <c r="G14" s="1">
        <v>0.97</v>
      </c>
      <c r="H14" s="1">
        <v>0.97</v>
      </c>
      <c r="I14" s="1">
        <v>0.97</v>
      </c>
      <c r="J14" s="1">
        <v>0.97</v>
      </c>
      <c r="K14" s="1">
        <v>0.97</v>
      </c>
      <c r="L14" s="1">
        <v>0.97</v>
      </c>
      <c r="M14" s="1">
        <v>0.97</v>
      </c>
    </row>
    <row r="15" spans="1:13" x14ac:dyDescent="0.45">
      <c r="A15" t="s">
        <v>21</v>
      </c>
      <c r="B15" s="11">
        <f>-B14*0.0000000567*(B13+273.15)^4</f>
        <v>-8879.3871112508914</v>
      </c>
      <c r="C15" s="11">
        <f t="shared" ref="C15:M15" si="1">-C14*0.0000000567*(C13+273.15)^4</f>
        <v>-7532.5198863407468</v>
      </c>
      <c r="D15" s="11">
        <f t="shared" si="1"/>
        <v>-7661.1182453428746</v>
      </c>
      <c r="E15" s="11">
        <f t="shared" si="1"/>
        <v>-7682.7103394251817</v>
      </c>
      <c r="F15" s="11">
        <f t="shared" si="1"/>
        <v>-7674.1684823017213</v>
      </c>
      <c r="G15" s="11">
        <f t="shared" si="1"/>
        <v>-7873.9777771986828</v>
      </c>
      <c r="H15" s="11">
        <f t="shared" si="1"/>
        <v>-7963.9659162144881</v>
      </c>
      <c r="I15" s="11">
        <f t="shared" si="1"/>
        <v>-8146.7792197627477</v>
      </c>
      <c r="J15" s="11">
        <f t="shared" si="1"/>
        <v>-8012.1008833710139</v>
      </c>
      <c r="K15" s="11">
        <f t="shared" si="1"/>
        <v>-9082.2572335982768</v>
      </c>
      <c r="L15" s="11">
        <f t="shared" si="1"/>
        <v>-9075.4204371126416</v>
      </c>
      <c r="M15" s="11">
        <f t="shared" si="1"/>
        <v>-8852.5222971268831</v>
      </c>
    </row>
    <row r="16" spans="1:13" s="8" customFormat="1" x14ac:dyDescent="0.45"/>
    <row r="17" spans="1:16" x14ac:dyDescent="0.45">
      <c r="A17" t="s">
        <v>22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P17" t="s">
        <v>26</v>
      </c>
    </row>
    <row r="18" spans="1:16" x14ac:dyDescent="0.45">
      <c r="A18" t="s">
        <v>23</v>
      </c>
      <c r="B18" s="1">
        <v>1</v>
      </c>
      <c r="C18" s="1">
        <v>1</v>
      </c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P18" t="s">
        <v>30</v>
      </c>
    </row>
    <row r="19" spans="1:16" x14ac:dyDescent="0.45">
      <c r="A19" t="s">
        <v>24</v>
      </c>
      <c r="B19" s="1">
        <v>2</v>
      </c>
      <c r="C19" s="1">
        <v>2</v>
      </c>
      <c r="D19" s="1">
        <v>2</v>
      </c>
      <c r="E19" s="1">
        <v>2</v>
      </c>
      <c r="F19" s="1">
        <v>2</v>
      </c>
      <c r="G19" s="1">
        <v>2</v>
      </c>
      <c r="H19" s="1">
        <v>2</v>
      </c>
      <c r="I19" s="1">
        <v>2</v>
      </c>
      <c r="J19" s="1">
        <v>2</v>
      </c>
      <c r="K19" s="1">
        <v>2</v>
      </c>
      <c r="L19" s="1">
        <v>2</v>
      </c>
      <c r="M19" s="1">
        <v>2</v>
      </c>
    </row>
    <row r="20" spans="1:16" x14ac:dyDescent="0.45">
      <c r="A20" t="s">
        <v>29</v>
      </c>
      <c r="B20" s="11">
        <f>B18/B19*(B17-B13)</f>
        <v>-180.36500000000001</v>
      </c>
      <c r="C20" s="11">
        <f t="shared" ref="C20:M20" si="2">C18/C19*(C17-C13)</f>
        <v>-167.595</v>
      </c>
      <c r="D20" s="11">
        <f t="shared" si="2"/>
        <v>-168.88499999999999</v>
      </c>
      <c r="E20" s="11">
        <f t="shared" si="2"/>
        <v>-169.1</v>
      </c>
      <c r="F20" s="11">
        <f t="shared" si="2"/>
        <v>-169.01499999999999</v>
      </c>
      <c r="G20" s="11">
        <f t="shared" si="2"/>
        <v>-170.98500000000001</v>
      </c>
      <c r="H20" s="11">
        <f t="shared" si="2"/>
        <v>-171.86</v>
      </c>
      <c r="I20" s="11">
        <f t="shared" si="2"/>
        <v>-173.61500000000001</v>
      </c>
      <c r="J20" s="11">
        <f t="shared" si="2"/>
        <v>-172.32499999999999</v>
      </c>
      <c r="K20" s="11">
        <f t="shared" si="2"/>
        <v>-182.16</v>
      </c>
      <c r="L20" s="11">
        <f t="shared" si="2"/>
        <v>-182.1</v>
      </c>
      <c r="M20" s="11">
        <f t="shared" si="2"/>
        <v>-180.125</v>
      </c>
    </row>
    <row r="21" spans="1:16" x14ac:dyDescent="0.4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6" x14ac:dyDescent="0.45">
      <c r="A22" s="3" t="s">
        <v>25</v>
      </c>
      <c r="B22" s="12">
        <f>B4+B5+B11+B15+B9</f>
        <v>-0.31138628532517032</v>
      </c>
      <c r="C22" s="12">
        <f t="shared" ref="C22:M22" si="3">C4+C5+C11+C15+C9</f>
        <v>-0.24269520287452906</v>
      </c>
      <c r="D22" s="12">
        <f t="shared" si="3"/>
        <v>-0.48587629589110293</v>
      </c>
      <c r="E22" s="12">
        <f t="shared" si="3"/>
        <v>0.34447385276416753</v>
      </c>
      <c r="F22" s="12">
        <f t="shared" si="3"/>
        <v>0.28384351403019537</v>
      </c>
      <c r="G22" s="12">
        <f t="shared" si="3"/>
        <v>0.43929753083648393</v>
      </c>
      <c r="H22" s="12">
        <f t="shared" si="3"/>
        <v>0.18509469042601268</v>
      </c>
      <c r="I22" s="12">
        <f t="shared" si="3"/>
        <v>0.28008437294192845</v>
      </c>
      <c r="J22" s="12">
        <f t="shared" si="3"/>
        <v>0.36731206887725421</v>
      </c>
      <c r="K22" s="12">
        <f t="shared" si="3"/>
        <v>0.17247438137019344</v>
      </c>
      <c r="L22" s="12">
        <f t="shared" si="3"/>
        <v>-0.47092005601916753</v>
      </c>
      <c r="M22" s="12">
        <f t="shared" si="3"/>
        <v>-0.11342758788759966</v>
      </c>
    </row>
  </sheetData>
  <mergeCells count="2">
    <mergeCell ref="A2:A3"/>
    <mergeCell ref="B2:M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Факел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</dc:creator>
  <cp:lastModifiedBy>Андрей Усачев</cp:lastModifiedBy>
  <dcterms:created xsi:type="dcterms:W3CDTF">2019-06-02T16:38:18Z</dcterms:created>
  <dcterms:modified xsi:type="dcterms:W3CDTF">2023-02-22T10:09:38Z</dcterms:modified>
</cp:coreProperties>
</file>